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nusvanbergeijk/Dropbox/1. Feducon/1. Educatie/Het Gezonde Net/Financieel Management/Dag 2/"/>
    </mc:Choice>
  </mc:AlternateContent>
  <xr:revisionPtr revIDLastSave="0" documentId="13_ncr:1_{3E146F18-EC03-4848-A06B-A48EF2F507D1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opdracht 1 omzet" sheetId="1" r:id="rId1"/>
    <sheet name="Blad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36" i="1"/>
  <c r="D36" i="1" s="1"/>
  <c r="C16" i="1"/>
  <c r="E9" i="1"/>
  <c r="E10" i="1"/>
  <c r="E11" i="1" s="1"/>
  <c r="C11" i="1"/>
  <c r="D11" i="1"/>
  <c r="C25" i="1" s="1"/>
  <c r="C19" i="1"/>
  <c r="C33" i="1"/>
  <c r="C34" i="1"/>
  <c r="C35" i="1"/>
  <c r="C36" i="1"/>
  <c r="C32" i="1"/>
  <c r="D25" i="1"/>
  <c r="D26" i="1"/>
  <c r="D27" i="1"/>
  <c r="D28" i="1"/>
  <c r="D24" i="1"/>
  <c r="D17" i="1"/>
  <c r="D18" i="1"/>
  <c r="D19" i="1"/>
  <c r="D20" i="1"/>
  <c r="D16" i="1"/>
  <c r="E25" i="1" l="1"/>
  <c r="E19" i="1"/>
  <c r="E16" i="1"/>
  <c r="C18" i="1"/>
  <c r="E18" i="1" s="1"/>
  <c r="C24" i="1"/>
  <c r="E24" i="1" s="1"/>
  <c r="E28" i="1"/>
  <c r="C27" i="1"/>
  <c r="E27" i="1" s="1"/>
  <c r="C26" i="1"/>
  <c r="E26" i="1" s="1"/>
  <c r="C17" i="1"/>
  <c r="C20" i="1"/>
  <c r="B33" i="1" l="1"/>
  <c r="E17" i="1"/>
  <c r="E20" i="1"/>
  <c r="B34" i="1"/>
  <c r="B35" i="1"/>
  <c r="B32" i="1"/>
  <c r="D32" i="1" l="1"/>
  <c r="D35" i="1"/>
  <c r="D33" i="1"/>
  <c r="D34" i="1"/>
</calcChain>
</file>

<file path=xl/sharedStrings.xml><?xml version="1.0" encoding="utf-8"?>
<sst xmlns="http://schemas.openxmlformats.org/spreadsheetml/2006/main" count="47" uniqueCount="29">
  <si>
    <t>1 Omzet uit fysiotherapie behandelingen</t>
  </si>
  <si>
    <t>Patienten in Venlo</t>
  </si>
  <si>
    <t xml:space="preserve">Gemiddeld aantal behandelingen </t>
  </si>
  <si>
    <t>Jaar</t>
  </si>
  <si>
    <t>Marktaandeel</t>
  </si>
  <si>
    <t>Totaal</t>
  </si>
  <si>
    <t>Prijs/ Vergoeding</t>
  </si>
  <si>
    <t>Totaal omzet</t>
  </si>
  <si>
    <t>Prijs</t>
  </si>
  <si>
    <t>2 kilometer</t>
  </si>
  <si>
    <t>5 kilometer</t>
  </si>
  <si>
    <t>Tarief fysiotherapie</t>
  </si>
  <si>
    <t>Euro per behandeling</t>
  </si>
  <si>
    <t>* Gebasseerd op gemiddelden</t>
  </si>
  <si>
    <t>Antwoordmodel cursus</t>
  </si>
  <si>
    <t>Aantal inwoners</t>
  </si>
  <si>
    <t>Regio (5 kilometer)</t>
  </si>
  <si>
    <t>Centraal (2 kilometer)</t>
  </si>
  <si>
    <t>Regio</t>
  </si>
  <si>
    <t>Een op de vijf Nederlanders gaat gemiddeld naar de fysiotherapeut</t>
  </si>
  <si>
    <t>Centrum</t>
  </si>
  <si>
    <t>Jaar 2021</t>
  </si>
  <si>
    <t>Jaar 2022</t>
  </si>
  <si>
    <t>Jaar 2023</t>
  </si>
  <si>
    <t>Totaal behandelingen</t>
  </si>
  <si>
    <t>Totaal behandelingen (straal 2km + 5km)</t>
  </si>
  <si>
    <t>Aantal patienten (CBS 2017): 1 op 5 naar fysio</t>
  </si>
  <si>
    <t>Jaar 2024</t>
  </si>
  <si>
    <t>Jaar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</si>
</sst>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€&quot;* #,##0.00_-;\-&quot;€&quot;* #,##0.00_-;_-&quot;€&quot;* &quot;-&quot;??_-;_-@_-"/>
    <numFmt numFmtId="165" formatCode="_ * #,##0.00_ ;_ * \-#,##0.00_ ;_ * &quot;-&quot;??_ ;_ @_ "/>
    <numFmt numFmtId="166" formatCode="_(* #,##0_);_(* \(#,##0\);_(* &quot;-&quot;??_);_(@_)"/>
    <numFmt numFmtId="167" formatCode="_-* #,##0_-;_-* #,##0\-;_-* &quot;-&quot;??_-;_-@_-"/>
    <numFmt numFmtId="168" formatCode="0.0%"/>
    <numFmt numFmtId="169" formatCode="_-* #,##0_-;\-* #,##0_-;_-* &quot;-&quot;??_-;_-@_-"/>
    <numFmt numFmtId="170" formatCode="_-[$€-2]\ * #,##0_-;_-[$€-2]\ * #,##0\-;_-[$€-2]\ * &quot;-&quot;??_-;_-@_-"/>
    <numFmt numFmtId="171" formatCode="_([$€-2]\ * #,##0.0_);_([$€-2]\ * \(#,##0.0\);_([$€-2]\ * &quot;-&quot;?_);_(@_)"/>
    <numFmt numFmtId="172" formatCode="_ * #,##0_ ;_ * \-#,##0_ ;_ * &quot;-&quot;??_ ;_ @_ "/>
    <numFmt numFmtId="173" formatCode="_ [$€-413]\ * #,##0.00_ ;_ [$€-413]\ * \-#,##0.00_ ;_ [$€-413]\ * &quot;-&quot;??_ ;_ @_ "/>
    <numFmt numFmtId="17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i/>
      <sz val="14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173" fontId="4" fillId="2" borderId="4" xfId="3" applyNumberFormat="1" applyFont="1" applyFill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166" fontId="4" fillId="2" borderId="4" xfId="1" applyNumberFormat="1" applyFont="1" applyFill="1" applyBorder="1"/>
    <xf numFmtId="172" fontId="4" fillId="2" borderId="4" xfId="1" applyNumberFormat="1" applyFont="1" applyFill="1" applyBorder="1"/>
    <xf numFmtId="165" fontId="4" fillId="2" borderId="4" xfId="1" applyFont="1" applyFill="1" applyBorder="1" applyAlignment="1">
      <alignment horizontal="center"/>
    </xf>
    <xf numFmtId="167" fontId="4" fillId="2" borderId="4" xfId="1" applyNumberFormat="1" applyFont="1" applyFill="1" applyBorder="1"/>
    <xf numFmtId="167" fontId="4" fillId="0" borderId="4" xfId="1" applyNumberFormat="1" applyFont="1" applyBorder="1"/>
    <xf numFmtId="0" fontId="5" fillId="0" borderId="1" xfId="0" applyFont="1" applyBorder="1"/>
    <xf numFmtId="168" fontId="4" fillId="2" borderId="4" xfId="2" applyNumberFormat="1" applyFont="1" applyFill="1" applyBorder="1"/>
    <xf numFmtId="169" fontId="4" fillId="0" borderId="4" xfId="1" applyNumberFormat="1" applyFont="1" applyBorder="1"/>
    <xf numFmtId="164" fontId="4" fillId="0" borderId="4" xfId="3" applyFont="1" applyBorder="1"/>
    <xf numFmtId="170" fontId="4" fillId="0" borderId="4" xfId="1" applyNumberFormat="1" applyFont="1" applyBorder="1"/>
    <xf numFmtId="169" fontId="4" fillId="0" borderId="0" xfId="0" applyNumberFormat="1" applyFont="1"/>
    <xf numFmtId="171" fontId="4" fillId="0" borderId="0" xfId="0" quotePrefix="1" applyNumberFormat="1" applyFont="1"/>
    <xf numFmtId="1" fontId="4" fillId="0" borderId="1" xfId="0" applyNumberFormat="1" applyFont="1" applyBorder="1" applyAlignment="1">
      <alignment horizontal="left"/>
    </xf>
    <xf numFmtId="168" fontId="4" fillId="0" borderId="0" xfId="2" applyNumberFormat="1" applyFont="1"/>
    <xf numFmtId="169" fontId="4" fillId="0" borderId="0" xfId="1" applyNumberFormat="1" applyFont="1"/>
    <xf numFmtId="0" fontId="3" fillId="0" borderId="4" xfId="0" applyFont="1" applyBorder="1"/>
    <xf numFmtId="169" fontId="4" fillId="2" borderId="4" xfId="1" applyNumberFormat="1" applyFont="1" applyFill="1" applyBorder="1"/>
    <xf numFmtId="174" fontId="0" fillId="0" borderId="0" xfId="0" applyNumberFormat="1"/>
    <xf numFmtId="174" fontId="4" fillId="0" borderId="0" xfId="0" quotePrefix="1" applyNumberFormat="1" applyFont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">
    <cellStyle name="Komma" xfId="1" builtinId="3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="200" workbookViewId="0">
      <selection activeCell="B32" sqref="B32"/>
    </sheetView>
  </sheetViews>
  <sheetFormatPr baseColWidth="10" defaultColWidth="8.83203125" defaultRowHeight="18" x14ac:dyDescent="0.2"/>
  <cols>
    <col min="1" max="1" width="55.33203125" style="1" bestFit="1" customWidth="1"/>
    <col min="2" max="2" width="47.6640625" style="1" bestFit="1" customWidth="1"/>
    <col min="3" max="3" width="16.6640625" style="1" bestFit="1" customWidth="1"/>
    <col min="4" max="4" width="20.33203125" style="1" bestFit="1" customWidth="1"/>
    <col min="5" max="5" width="15.33203125" style="1" bestFit="1" customWidth="1"/>
    <col min="6" max="6" width="8.83203125" style="1"/>
    <col min="7" max="7" width="11.1640625" style="1" bestFit="1" customWidth="1"/>
    <col min="8" max="16384" width="8.83203125" style="1"/>
  </cols>
  <sheetData>
    <row r="1" spans="1:8" x14ac:dyDescent="0.2">
      <c r="A1" s="1" t="s">
        <v>14</v>
      </c>
    </row>
    <row r="3" spans="1:8" x14ac:dyDescent="0.2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31" t="s">
        <v>19</v>
      </c>
      <c r="B4" s="32"/>
      <c r="C4" s="32"/>
      <c r="D4" s="32"/>
      <c r="E4" s="32"/>
      <c r="F4" s="32"/>
      <c r="G4" s="32"/>
      <c r="H4" s="32"/>
    </row>
    <row r="5" spans="1:8" x14ac:dyDescent="0.2">
      <c r="A5" s="2"/>
      <c r="B5" s="3"/>
      <c r="C5" s="3"/>
      <c r="D5" s="4"/>
      <c r="E5" s="4"/>
      <c r="F5" s="3"/>
      <c r="G5" s="3"/>
      <c r="H5" s="3"/>
    </row>
    <row r="6" spans="1:8" x14ac:dyDescent="0.2">
      <c r="A6" s="5" t="s">
        <v>11</v>
      </c>
      <c r="B6" s="6">
        <v>34</v>
      </c>
      <c r="C6" s="3" t="s">
        <v>12</v>
      </c>
      <c r="D6" s="4"/>
      <c r="E6" s="4"/>
      <c r="F6" s="3"/>
      <c r="G6" s="3"/>
      <c r="H6" s="3"/>
    </row>
    <row r="7" spans="1:8" x14ac:dyDescent="0.2">
      <c r="A7" s="2"/>
      <c r="B7" s="3"/>
      <c r="C7" s="4" t="s">
        <v>20</v>
      </c>
      <c r="D7" s="4" t="s">
        <v>18</v>
      </c>
      <c r="E7" s="4"/>
      <c r="F7" s="3"/>
      <c r="G7" s="3"/>
      <c r="H7" s="3"/>
    </row>
    <row r="8" spans="1:8" x14ac:dyDescent="0.2">
      <c r="A8" s="7" t="s">
        <v>1</v>
      </c>
      <c r="B8" s="8"/>
      <c r="C8" s="9" t="s">
        <v>9</v>
      </c>
      <c r="D8" s="8" t="s">
        <v>10</v>
      </c>
      <c r="E8" s="8" t="s">
        <v>5</v>
      </c>
      <c r="F8" s="3"/>
      <c r="G8" s="3"/>
      <c r="H8" s="3"/>
    </row>
    <row r="9" spans="1:8" x14ac:dyDescent="0.2">
      <c r="A9" s="10" t="s">
        <v>15</v>
      </c>
      <c r="B9" s="11"/>
      <c r="C9" s="12">
        <v>39115</v>
      </c>
      <c r="D9" s="12">
        <v>61266</v>
      </c>
      <c r="E9" s="13">
        <f>SUM(C9:D9)</f>
        <v>100381</v>
      </c>
      <c r="F9" s="3"/>
      <c r="G9" s="3"/>
      <c r="H9" s="3"/>
    </row>
    <row r="10" spans="1:8" x14ac:dyDescent="0.2">
      <c r="A10" s="10" t="s">
        <v>26</v>
      </c>
      <c r="B10" s="11"/>
      <c r="C10" s="12">
        <v>7823</v>
      </c>
      <c r="D10" s="12">
        <v>12253</v>
      </c>
      <c r="E10" s="12">
        <f>SUM(C10:D10)</f>
        <v>20076</v>
      </c>
      <c r="F10" s="3"/>
      <c r="G10" s="3"/>
      <c r="H10" s="3"/>
    </row>
    <row r="11" spans="1:8" x14ac:dyDescent="0.2">
      <c r="A11" s="10" t="s">
        <v>2</v>
      </c>
      <c r="B11" s="14">
        <v>10.199999999999999</v>
      </c>
      <c r="C11" s="15">
        <f>C10*$B$11</f>
        <v>79794.599999999991</v>
      </c>
      <c r="D11" s="15">
        <f t="shared" ref="D11:E11" si="0">D10*$B$11</f>
        <v>124980.59999999999</v>
      </c>
      <c r="E11" s="15">
        <f t="shared" si="0"/>
        <v>204775.19999999998</v>
      </c>
      <c r="F11" s="3"/>
      <c r="G11" s="3"/>
      <c r="H11" s="3"/>
    </row>
    <row r="12" spans="1:8" x14ac:dyDescent="0.2">
      <c r="A12" s="10" t="s">
        <v>13</v>
      </c>
      <c r="B12" s="11"/>
      <c r="C12" s="16"/>
      <c r="D12" s="16"/>
      <c r="E12" s="10"/>
      <c r="F12" s="3"/>
      <c r="G12" s="3"/>
      <c r="H12" s="3"/>
    </row>
    <row r="13" spans="1:8" x14ac:dyDescent="0.2">
      <c r="A13" s="2"/>
      <c r="B13" s="10"/>
      <c r="C13" s="10"/>
      <c r="D13" s="10"/>
      <c r="E13" s="10"/>
      <c r="F13" s="3"/>
      <c r="G13" s="3"/>
      <c r="H13" s="3"/>
    </row>
    <row r="14" spans="1:8" x14ac:dyDescent="0.2">
      <c r="A14" s="17" t="s">
        <v>17</v>
      </c>
      <c r="B14" s="3"/>
      <c r="C14" s="3"/>
      <c r="D14" s="3"/>
      <c r="E14" s="3"/>
      <c r="F14" s="3"/>
      <c r="G14" s="3"/>
      <c r="H14" s="3"/>
    </row>
    <row r="15" spans="1:8" x14ac:dyDescent="0.2">
      <c r="A15" s="7" t="s">
        <v>3</v>
      </c>
      <c r="B15" s="9" t="s">
        <v>4</v>
      </c>
      <c r="C15" s="9" t="s">
        <v>24</v>
      </c>
      <c r="D15" s="9" t="s">
        <v>6</v>
      </c>
      <c r="E15" s="9" t="s">
        <v>7</v>
      </c>
      <c r="F15" s="3"/>
      <c r="G15" s="3"/>
      <c r="H15" s="3"/>
    </row>
    <row r="16" spans="1:8" x14ac:dyDescent="0.2">
      <c r="A16" s="10" t="s">
        <v>21</v>
      </c>
      <c r="B16" s="18">
        <v>0.25</v>
      </c>
      <c r="C16" s="19">
        <f>$C$11*B16</f>
        <v>19948.649999999998</v>
      </c>
      <c r="D16" s="20">
        <f>$B$6</f>
        <v>34</v>
      </c>
      <c r="E16" s="21">
        <f>D16*C16</f>
        <v>678254.1</v>
      </c>
      <c r="F16" s="22"/>
      <c r="G16" s="23"/>
      <c r="H16" s="3"/>
    </row>
    <row r="17" spans="1:8" x14ac:dyDescent="0.2">
      <c r="A17" s="10" t="s">
        <v>22</v>
      </c>
      <c r="B17" s="18">
        <v>0.25</v>
      </c>
      <c r="C17" s="19">
        <f t="shared" ref="C17:C20" si="1">$C$11*B17</f>
        <v>19948.649999999998</v>
      </c>
      <c r="D17" s="20">
        <f t="shared" ref="D17:D20" si="2">$B$6</f>
        <v>34</v>
      </c>
      <c r="E17" s="21">
        <f t="shared" ref="E17:E20" si="3">D17*C17</f>
        <v>678254.1</v>
      </c>
      <c r="F17" s="22"/>
      <c r="G17" s="23"/>
      <c r="H17" s="3"/>
    </row>
    <row r="18" spans="1:8" x14ac:dyDescent="0.2">
      <c r="A18" s="10" t="s">
        <v>23</v>
      </c>
      <c r="B18" s="18">
        <v>0.3</v>
      </c>
      <c r="C18" s="19">
        <f t="shared" si="1"/>
        <v>23938.379999999997</v>
      </c>
      <c r="D18" s="20">
        <f t="shared" si="2"/>
        <v>34</v>
      </c>
      <c r="E18" s="21">
        <f t="shared" si="3"/>
        <v>813904.91999999993</v>
      </c>
      <c r="F18" s="22"/>
      <c r="G18" s="23"/>
      <c r="H18" s="3"/>
    </row>
    <row r="19" spans="1:8" x14ac:dyDescent="0.2">
      <c r="A19" s="10" t="s">
        <v>27</v>
      </c>
      <c r="B19" s="18">
        <v>0.35</v>
      </c>
      <c r="C19" s="19">
        <f t="shared" si="1"/>
        <v>27928.109999999997</v>
      </c>
      <c r="D19" s="20">
        <f t="shared" si="2"/>
        <v>34</v>
      </c>
      <c r="E19" s="21">
        <f t="shared" si="3"/>
        <v>949555.73999999987</v>
      </c>
      <c r="F19" s="22"/>
      <c r="G19" s="23"/>
      <c r="H19" s="3"/>
    </row>
    <row r="20" spans="1:8" x14ac:dyDescent="0.2">
      <c r="A20" s="10" t="s">
        <v>28</v>
      </c>
      <c r="B20" s="18">
        <v>0.4</v>
      </c>
      <c r="C20" s="19">
        <f t="shared" si="1"/>
        <v>31917.839999999997</v>
      </c>
      <c r="D20" s="20">
        <f t="shared" si="2"/>
        <v>34</v>
      </c>
      <c r="E20" s="21">
        <f t="shared" si="3"/>
        <v>1085206.5599999998</v>
      </c>
      <c r="F20" s="22"/>
      <c r="G20" s="23"/>
      <c r="H20" s="3"/>
    </row>
    <row r="21" spans="1:8" x14ac:dyDescent="0.2">
      <c r="A21" s="24"/>
      <c r="B21" s="25"/>
      <c r="C21" s="26"/>
      <c r="D21" s="26"/>
      <c r="E21" s="26"/>
      <c r="F21" s="22"/>
      <c r="G21" s="3"/>
      <c r="H21" s="3"/>
    </row>
    <row r="22" spans="1:8" x14ac:dyDescent="0.2">
      <c r="A22" s="17" t="s">
        <v>16</v>
      </c>
      <c r="B22" s="3"/>
      <c r="C22" s="3"/>
      <c r="D22" s="3"/>
      <c r="E22" s="3"/>
      <c r="F22" s="22"/>
      <c r="G22" s="3"/>
      <c r="H22" s="3"/>
    </row>
    <row r="23" spans="1:8" x14ac:dyDescent="0.2">
      <c r="A23" s="7" t="s">
        <v>3</v>
      </c>
      <c r="B23" s="9" t="s">
        <v>4</v>
      </c>
      <c r="C23" s="9" t="s">
        <v>5</v>
      </c>
      <c r="D23" s="9" t="s">
        <v>6</v>
      </c>
      <c r="E23" s="9" t="s">
        <v>7</v>
      </c>
      <c r="F23" s="22"/>
      <c r="G23" s="3"/>
      <c r="H23" s="3"/>
    </row>
    <row r="24" spans="1:8" x14ac:dyDescent="0.2">
      <c r="A24" s="10" t="s">
        <v>21</v>
      </c>
      <c r="B24" s="18">
        <v>0</v>
      </c>
      <c r="C24" s="19">
        <f>B24*$D$11</f>
        <v>0</v>
      </c>
      <c r="D24" s="20">
        <f>$B$6</f>
        <v>34</v>
      </c>
      <c r="E24" s="21">
        <f>C24*D24</f>
        <v>0</v>
      </c>
      <c r="F24" s="22"/>
      <c r="G24" s="23"/>
      <c r="H24" s="3"/>
    </row>
    <row r="25" spans="1:8" x14ac:dyDescent="0.2">
      <c r="A25" s="10" t="s">
        <v>22</v>
      </c>
      <c r="B25" s="18">
        <v>0.05</v>
      </c>
      <c r="C25" s="19">
        <f t="shared" ref="C25:C28" si="4">B25*$D$11</f>
        <v>6249.03</v>
      </c>
      <c r="D25" s="20">
        <f t="shared" ref="D25:D28" si="5">$B$6</f>
        <v>34</v>
      </c>
      <c r="E25" s="21">
        <f t="shared" ref="E25:E28" si="6">C25*D25</f>
        <v>212467.02</v>
      </c>
      <c r="F25" s="22"/>
      <c r="G25" s="23"/>
      <c r="H25" s="3"/>
    </row>
    <row r="26" spans="1:8" x14ac:dyDescent="0.2">
      <c r="A26" s="10" t="s">
        <v>23</v>
      </c>
      <c r="B26" s="18">
        <v>7.4999999999999997E-2</v>
      </c>
      <c r="C26" s="19">
        <f t="shared" si="4"/>
        <v>9373.5449999999983</v>
      </c>
      <c r="D26" s="20">
        <f t="shared" si="5"/>
        <v>34</v>
      </c>
      <c r="E26" s="21">
        <f t="shared" si="6"/>
        <v>318700.52999999991</v>
      </c>
      <c r="F26" s="22"/>
      <c r="G26" s="23"/>
      <c r="H26" s="3"/>
    </row>
    <row r="27" spans="1:8" x14ac:dyDescent="0.2">
      <c r="A27" s="10" t="s">
        <v>27</v>
      </c>
      <c r="B27" s="18">
        <v>0.1</v>
      </c>
      <c r="C27" s="19">
        <f t="shared" si="4"/>
        <v>12498.06</v>
      </c>
      <c r="D27" s="20">
        <f t="shared" si="5"/>
        <v>34</v>
      </c>
      <c r="E27" s="21">
        <f t="shared" si="6"/>
        <v>424934.04</v>
      </c>
      <c r="F27" s="22"/>
      <c r="G27" s="23"/>
      <c r="H27" s="3"/>
    </row>
    <row r="28" spans="1:8" x14ac:dyDescent="0.2">
      <c r="A28" s="10" t="s">
        <v>28</v>
      </c>
      <c r="B28" s="18">
        <v>0.125</v>
      </c>
      <c r="C28" s="19">
        <f>B28*$D$11</f>
        <v>15622.574999999999</v>
      </c>
      <c r="D28" s="20">
        <f t="shared" si="5"/>
        <v>34</v>
      </c>
      <c r="E28" s="21">
        <f t="shared" si="6"/>
        <v>531167.54999999993</v>
      </c>
      <c r="F28" s="22"/>
      <c r="G28" s="23"/>
      <c r="H28" s="3"/>
    </row>
    <row r="29" spans="1:8" x14ac:dyDescent="0.2">
      <c r="A29" s="17" t="s">
        <v>5</v>
      </c>
      <c r="B29" s="25"/>
      <c r="C29" s="26"/>
      <c r="D29" s="26"/>
      <c r="E29" s="26"/>
      <c r="F29" s="22"/>
      <c r="G29" s="3"/>
      <c r="H29" s="3"/>
    </row>
    <row r="30" spans="1:8" x14ac:dyDescent="0.2">
      <c r="B30" s="3"/>
      <c r="C30" s="3"/>
      <c r="D30" s="3"/>
      <c r="E30" s="3"/>
      <c r="F30" s="22"/>
      <c r="G30" s="3"/>
      <c r="H30" s="3"/>
    </row>
    <row r="31" spans="1:8" x14ac:dyDescent="0.2">
      <c r="A31" s="27" t="s">
        <v>3</v>
      </c>
      <c r="B31" s="27" t="s">
        <v>25</v>
      </c>
      <c r="C31" s="27" t="s">
        <v>8</v>
      </c>
      <c r="D31" s="27" t="s">
        <v>7</v>
      </c>
      <c r="E31" s="22"/>
      <c r="F31" s="3"/>
      <c r="G31" s="3"/>
      <c r="H31" s="3"/>
    </row>
    <row r="32" spans="1:8" x14ac:dyDescent="0.2">
      <c r="A32" s="10" t="s">
        <v>21</v>
      </c>
      <c r="B32" s="28">
        <f>C16+C24</f>
        <v>19948.649999999998</v>
      </c>
      <c r="C32" s="20">
        <f>$B$6</f>
        <v>34</v>
      </c>
      <c r="D32" s="21">
        <f>C32*B32</f>
        <v>678254.1</v>
      </c>
      <c r="E32" s="22"/>
      <c r="F32" s="3"/>
      <c r="G32" s="30"/>
      <c r="H32" s="3"/>
    </row>
    <row r="33" spans="1:8" x14ac:dyDescent="0.2">
      <c r="A33" s="10" t="s">
        <v>22</v>
      </c>
      <c r="B33" s="28">
        <f t="shared" ref="B33:B36" si="7">C17+C25</f>
        <v>26197.679999999997</v>
      </c>
      <c r="C33" s="20">
        <f t="shared" ref="C33:C36" si="8">$B$6</f>
        <v>34</v>
      </c>
      <c r="D33" s="21">
        <f t="shared" ref="D33:D36" si="9">C33*B33</f>
        <v>890721.11999999988</v>
      </c>
      <c r="E33" s="22"/>
      <c r="F33" s="3"/>
      <c r="G33" s="30"/>
      <c r="H33" s="3"/>
    </row>
    <row r="34" spans="1:8" x14ac:dyDescent="0.2">
      <c r="A34" s="10" t="s">
        <v>23</v>
      </c>
      <c r="B34" s="28">
        <f t="shared" si="7"/>
        <v>33311.924999999996</v>
      </c>
      <c r="C34" s="20">
        <f t="shared" si="8"/>
        <v>34</v>
      </c>
      <c r="D34" s="21">
        <f t="shared" si="9"/>
        <v>1132605.45</v>
      </c>
      <c r="E34" s="22"/>
      <c r="F34" s="3"/>
      <c r="G34" s="30"/>
      <c r="H34" s="3"/>
    </row>
    <row r="35" spans="1:8" x14ac:dyDescent="0.2">
      <c r="A35" s="10" t="s">
        <v>27</v>
      </c>
      <c r="B35" s="28">
        <f t="shared" si="7"/>
        <v>40426.17</v>
      </c>
      <c r="C35" s="20">
        <f t="shared" si="8"/>
        <v>34</v>
      </c>
      <c r="D35" s="21">
        <f t="shared" si="9"/>
        <v>1374489.78</v>
      </c>
      <c r="E35" s="26"/>
      <c r="F35" s="22"/>
      <c r="G35" s="30"/>
      <c r="H35" s="3"/>
    </row>
    <row r="36" spans="1:8" x14ac:dyDescent="0.2">
      <c r="A36" s="10" t="s">
        <v>28</v>
      </c>
      <c r="B36" s="28">
        <f>C20+C28</f>
        <v>47540.414999999994</v>
      </c>
      <c r="C36" s="20">
        <f t="shared" si="8"/>
        <v>34</v>
      </c>
      <c r="D36" s="21">
        <f>C36*B36</f>
        <v>1616374.1099999999</v>
      </c>
      <c r="E36" s="26"/>
      <c r="F36" s="22"/>
      <c r="G36" s="30"/>
      <c r="H36" s="3"/>
    </row>
  </sheetData>
  <mergeCells count="1">
    <mergeCell ref="A4:H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A131-F7AA-8743-9C69-78B22CBE08FD}">
  <dimension ref="D3:E7"/>
  <sheetViews>
    <sheetView workbookViewId="0">
      <selection activeCell="E3" sqref="E3:E7"/>
    </sheetView>
  </sheetViews>
  <sheetFormatPr baseColWidth="10" defaultRowHeight="15" x14ac:dyDescent="0.2"/>
  <cols>
    <col min="4" max="4" width="11.1640625" bestFit="1" customWidth="1"/>
    <col min="5" max="5" width="13.6640625" bestFit="1" customWidth="1"/>
  </cols>
  <sheetData>
    <row r="3" spans="4:5" x14ac:dyDescent="0.2">
      <c r="D3">
        <v>20946.082499999997</v>
      </c>
      <c r="E3" s="29">
        <v>8</v>
      </c>
    </row>
    <row r="4" spans="4:5" x14ac:dyDescent="0.2">
      <c r="D4">
        <v>27507.671099999996</v>
      </c>
      <c r="E4" s="29">
        <v>10</v>
      </c>
    </row>
    <row r="5" spans="4:5" x14ac:dyDescent="0.2">
      <c r="D5">
        <v>34977.681899999996</v>
      </c>
      <c r="E5" s="29">
        <v>13</v>
      </c>
    </row>
    <row r="6" spans="4:5" x14ac:dyDescent="0.2">
      <c r="D6">
        <v>42447.692699999992</v>
      </c>
      <c r="E6" s="29">
        <v>16</v>
      </c>
    </row>
    <row r="7" spans="4:5" x14ac:dyDescent="0.2">
      <c r="D7">
        <v>49917.703499999989</v>
      </c>
      <c r="E7" s="29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opdracht 1 omzet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Computerland</dc:creator>
  <cp:lastModifiedBy>Rinus van Bergeijk</cp:lastModifiedBy>
  <dcterms:created xsi:type="dcterms:W3CDTF">2012-10-26T08:29:25Z</dcterms:created>
  <dcterms:modified xsi:type="dcterms:W3CDTF">2021-12-01T10:29:37Z</dcterms:modified>
</cp:coreProperties>
</file>